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5440" windowHeight="12225"/>
  </bookViews>
  <sheets>
    <sheet name="Osvětlení" sheetId="3" r:id="rId1"/>
    <sheet name="Ozvučení" sheetId="4" r:id="rId2"/>
  </sheets>
  <definedNames>
    <definedName name="_xlnm.Print_Area" localSheetId="0">Osvětlení!$A$1:$F$68</definedName>
  </definedNames>
  <calcPr calcId="125725"/>
</workbook>
</file>

<file path=xl/calcChain.xml><?xml version="1.0" encoding="utf-8"?>
<calcChain xmlns="http://schemas.openxmlformats.org/spreadsheetml/2006/main">
  <c r="A11" i="3"/>
  <c r="E23"/>
  <c r="E24"/>
  <c r="E25"/>
  <c r="E22"/>
  <c r="D25"/>
  <c r="G35" i="4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E66" i="3"/>
  <c r="E65"/>
  <c r="E64"/>
  <c r="E63"/>
  <c r="E62"/>
  <c r="E61"/>
  <c r="E60"/>
  <c r="E59"/>
  <c r="E58"/>
  <c r="E57"/>
  <c r="E56"/>
  <c r="E55"/>
  <c r="E54"/>
  <c r="E53"/>
  <c r="E52"/>
  <c r="E51"/>
  <c r="E50"/>
  <c r="E44"/>
  <c r="E43"/>
  <c r="E42"/>
  <c r="E41"/>
  <c r="E40"/>
  <c r="E39"/>
  <c r="E38"/>
  <c r="E37"/>
  <c r="E36"/>
  <c r="E35"/>
  <c r="E34"/>
  <c r="E33"/>
  <c r="E32"/>
  <c r="E31"/>
  <c r="E30"/>
  <c r="E29"/>
  <c r="E14"/>
  <c r="E45"/>
  <c r="E17"/>
  <c r="E12"/>
  <c r="E13"/>
  <c r="E67" l="1"/>
  <c r="E16" s="1"/>
  <c r="E46"/>
  <c r="E15" s="1"/>
  <c r="E26"/>
  <c r="E11" s="1"/>
  <c r="E18" s="1"/>
  <c r="G38" i="4"/>
  <c r="G36"/>
  <c r="G37" l="1"/>
</calcChain>
</file>

<file path=xl/sharedStrings.xml><?xml version="1.0" encoding="utf-8"?>
<sst xmlns="http://schemas.openxmlformats.org/spreadsheetml/2006/main" count="126" uniqueCount="90">
  <si>
    <t>Dodavatel :</t>
  </si>
  <si>
    <t>Odběratel :</t>
  </si>
  <si>
    <t>Název</t>
  </si>
  <si>
    <t>cena</t>
  </si>
  <si>
    <t>množství</t>
  </si>
  <si>
    <t>celk.bez DPH</t>
  </si>
  <si>
    <t>DPH</t>
  </si>
  <si>
    <t>pom inst.mat</t>
  </si>
  <si>
    <t>Montáž rozvaděče</t>
  </si>
  <si>
    <t>Svorka řadová 10</t>
  </si>
  <si>
    <t>Svorka řadová 10N</t>
  </si>
  <si>
    <t>Svorka řadová 10PE</t>
  </si>
  <si>
    <t>Vývodka PG21</t>
  </si>
  <si>
    <t>Vývodka PG16</t>
  </si>
  <si>
    <t>Kabel CYKY 5x6</t>
  </si>
  <si>
    <t>Výkop</t>
  </si>
  <si>
    <t>Zásuvková skřÍň plast prázdná IP66</t>
  </si>
  <si>
    <t>Držák pozink skříně na sloup.</t>
  </si>
  <si>
    <t>Proudový chránič 25/4/003</t>
  </si>
  <si>
    <t>Jistič 16B/3</t>
  </si>
  <si>
    <t>Jistič 16B/1</t>
  </si>
  <si>
    <t>Jistič 10B/1</t>
  </si>
  <si>
    <t>zásuvka 400/32A/5</t>
  </si>
  <si>
    <t>zásuvka 230V/16A</t>
  </si>
  <si>
    <t>Hlavní vypínač uzamikatelný 3x20A</t>
  </si>
  <si>
    <t>4xOvl.skříň na sloup +zásuvky</t>
  </si>
  <si>
    <t xml:space="preserve">4xOvl.skříň na sloup </t>
  </si>
  <si>
    <t>Ovl skříňka + zásuvky</t>
  </si>
  <si>
    <t>Ovl.skříňka bez zásuvek</t>
  </si>
  <si>
    <t>montáž celkem</t>
  </si>
  <si>
    <t>CELKEM bez DPH</t>
  </si>
  <si>
    <t>Cenová nabídka</t>
  </si>
  <si>
    <t>FK Valtice</t>
  </si>
  <si>
    <t>Chránička kopos 50</t>
  </si>
  <si>
    <t>Zákazník:</t>
  </si>
  <si>
    <t xml:space="preserve"> </t>
  </si>
  <si>
    <t>Zakázka:</t>
  </si>
  <si>
    <t>Kat. č.:</t>
  </si>
  <si>
    <t>Popis položky</t>
  </si>
  <si>
    <t>Množství</t>
  </si>
  <si>
    <t>Mj</t>
  </si>
  <si>
    <t>Cena
bez DPH</t>
  </si>
  <si>
    <t>Částka
bez DPH</t>
  </si>
  <si>
    <t>27 833</t>
  </si>
  <si>
    <t>JPA 1504 rozhlasová ústředna</t>
  </si>
  <si>
    <t>ks</t>
  </si>
  <si>
    <t>T 1D500 koncový 100V zesilovač</t>
  </si>
  <si>
    <t>27 911</t>
  </si>
  <si>
    <t>PA 570 přepážkový mikrofon</t>
  </si>
  <si>
    <t>21 897</t>
  </si>
  <si>
    <t>MBD 732 bezdrátový mikrofon ruční + náhlavní / klopový, 2kanálový</t>
  </si>
  <si>
    <t>-</t>
  </si>
  <si>
    <t>Do hřiště:</t>
  </si>
  <si>
    <t>21 662</t>
  </si>
  <si>
    <t>SC 60AH reentrantní reproduktor</t>
  </si>
  <si>
    <t>Pro diváky - tribuny:</t>
  </si>
  <si>
    <t>DPT 612 sloupová reprosoustava</t>
  </si>
  <si>
    <t>Střídačky:</t>
  </si>
  <si>
    <t>03 453</t>
  </si>
  <si>
    <t>SP 512 reprosoustava s konzolou bílá  se 100V transformátorem</t>
  </si>
  <si>
    <t>pár</t>
  </si>
  <si>
    <t>Do šaten a zázemí (v budově):</t>
  </si>
  <si>
    <t>Chodba (v budově):</t>
  </si>
  <si>
    <t>21 988</t>
  </si>
  <si>
    <t>RPT 102 podhledový reproduktor</t>
  </si>
  <si>
    <t>Společ.místnost + terasa krytá: :</t>
  </si>
  <si>
    <t>RP 111 podhledové reproduktory</t>
  </si>
  <si>
    <t>2,5</t>
  </si>
  <si>
    <t>12 094</t>
  </si>
  <si>
    <t>PT 250 převodní transformátor 25 W</t>
  </si>
  <si>
    <t>03 440</t>
  </si>
  <si>
    <t>SP 402 reprosoustava bílá</t>
  </si>
  <si>
    <t>Terasa venkovní:</t>
  </si>
  <si>
    <t>CSP 220 zvukový projektor</t>
  </si>
  <si>
    <t>Dětské hřiště:</t>
  </si>
  <si>
    <t>CSP 220D zvukový projektor oboustranný</t>
  </si>
  <si>
    <t>Bufet:</t>
  </si>
  <si>
    <t>Celkem bez DPH</t>
  </si>
  <si>
    <t>Daň:</t>
  </si>
  <si>
    <t>Celkem s DPH:</t>
  </si>
  <si>
    <t>Reflector PROFI  LED014100 60°, 840W, neutrální bíllá  (5000K), AC100-240V, IP66, Slitina  hliníku, 94080lm</t>
  </si>
  <si>
    <t>demontáž stávajících světel</t>
  </si>
  <si>
    <t>montáž nových světel</t>
  </si>
  <si>
    <t>práce plošinou</t>
  </si>
  <si>
    <t>Výměna reflektorů</t>
  </si>
  <si>
    <t>Výměna reflektorů a elektroinstalace</t>
  </si>
  <si>
    <t>položky:</t>
  </si>
  <si>
    <t>Rekonstrukce areálu FK Valtice</t>
  </si>
  <si>
    <t>ROZPOČET: Rekonstrukce areálu FK Valtice</t>
  </si>
  <si>
    <t>Ozvučení hřiště</t>
  </si>
</sst>
</file>

<file path=xl/styles.xml><?xml version="1.0" encoding="utf-8"?>
<styleSheet xmlns="http://schemas.openxmlformats.org/spreadsheetml/2006/main">
  <numFmts count="5">
    <numFmt numFmtId="44" formatCode="_-* #,##0.00\ &quot;Kč&quot;_-;\-* #,##0.00\ &quot;Kč&quot;_-;_-* &quot;-&quot;??\ &quot;Kč&quot;_-;_-@_-"/>
    <numFmt numFmtId="164" formatCode="_-* #,##0.00\ _K_č_-;\-* #,##0.00\ _K_č_-;_-* \-??\ _K_č_-;_-@_-"/>
    <numFmt numFmtId="165" formatCode="0.0"/>
    <numFmt numFmtId="166" formatCode="#,##0.00\ &quot;Kč&quot;"/>
    <numFmt numFmtId="167" formatCode="#,##0\ &quot;Kč&quot;"/>
  </numFmts>
  <fonts count="22">
    <font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sz val="10"/>
      <name val="Arial CE"/>
      <charset val="238"/>
    </font>
    <font>
      <b/>
      <sz val="16"/>
      <color indexed="8"/>
      <name val="Arial CE"/>
      <charset val="238"/>
    </font>
    <font>
      <b/>
      <sz val="9"/>
      <name val="Arial CE"/>
      <charset val="238"/>
    </font>
    <font>
      <sz val="9"/>
      <name val="Arial CE"/>
      <family val="2"/>
      <charset val="238"/>
    </font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"/>
      <family val="2"/>
    </font>
    <font>
      <b/>
      <i/>
      <sz val="9"/>
      <name val="Arial CE"/>
      <family val="2"/>
      <charset val="238"/>
    </font>
    <font>
      <i/>
      <sz val="9"/>
      <name val="Arial CE"/>
      <family val="2"/>
      <charset val="238"/>
    </font>
    <font>
      <i/>
      <sz val="9"/>
      <color indexed="16"/>
      <name val="Arial CE"/>
      <charset val="238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color indexed="16"/>
      <name val="Arial CE"/>
      <family val="2"/>
      <charset val="238"/>
    </font>
    <font>
      <i/>
      <sz val="9"/>
      <color indexed="12"/>
      <name val="Arial CE"/>
      <family val="2"/>
      <charset val="238"/>
    </font>
    <font>
      <sz val="9"/>
      <color indexed="12"/>
      <name val="Arial CE"/>
      <family val="2"/>
      <charset val="238"/>
    </font>
    <font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164" fontId="4" fillId="0" borderId="0" applyFill="0" applyBorder="0" applyAlignment="0" applyProtection="0"/>
    <xf numFmtId="44" fontId="4" fillId="0" borderId="0" applyFont="0" applyFill="0" applyBorder="0" applyAlignment="0" applyProtection="0"/>
  </cellStyleXfs>
  <cellXfs count="87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164" fontId="0" fillId="0" borderId="0" xfId="1" applyFont="1" applyFill="1" applyBorder="1" applyAlignment="1" applyProtection="1"/>
    <xf numFmtId="0" fontId="0" fillId="0" borderId="0" xfId="0" applyFont="1" applyAlignment="1">
      <alignment horizontal="center"/>
    </xf>
    <xf numFmtId="0" fontId="3" fillId="0" borderId="0" xfId="0" applyFont="1"/>
    <xf numFmtId="165" fontId="2" fillId="0" borderId="0" xfId="0" applyNumberFormat="1" applyFont="1"/>
    <xf numFmtId="9" fontId="2" fillId="0" borderId="0" xfId="0" applyNumberFormat="1" applyFont="1" applyAlignment="1">
      <alignment horizontal="right"/>
    </xf>
    <xf numFmtId="9" fontId="0" fillId="0" borderId="0" xfId="0" applyNumberFormat="1"/>
    <xf numFmtId="165" fontId="3" fillId="0" borderId="0" xfId="0" applyNumberFormat="1" applyFont="1" applyAlignment="1">
      <alignment horizontal="right"/>
    </xf>
    <xf numFmtId="165" fontId="3" fillId="0" borderId="0" xfId="0" applyNumberFormat="1" applyFont="1"/>
    <xf numFmtId="9" fontId="2" fillId="0" borderId="0" xfId="0" applyNumberFormat="1" applyFont="1" applyAlignment="1">
      <alignment horizontal="center"/>
    </xf>
    <xf numFmtId="0" fontId="5" fillId="0" borderId="0" xfId="0" applyFont="1"/>
    <xf numFmtId="165" fontId="5" fillId="0" borderId="0" xfId="0" applyNumberFormat="1" applyFont="1"/>
    <xf numFmtId="0" fontId="5" fillId="0" borderId="0" xfId="0" applyFont="1" applyAlignment="1">
      <alignment horizontal="left"/>
    </xf>
    <xf numFmtId="0" fontId="6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0" fontId="10" fillId="0" borderId="0" xfId="0" applyFont="1"/>
    <xf numFmtId="0" fontId="11" fillId="0" borderId="0" xfId="0" applyFont="1" applyAlignment="1">
      <alignment horizontal="right"/>
    </xf>
    <xf numFmtId="0" fontId="10" fillId="0" borderId="0" xfId="0" applyFont="1" applyProtection="1">
      <protection locked="0"/>
    </xf>
    <xf numFmtId="0" fontId="12" fillId="0" borderId="0" xfId="0" applyFont="1"/>
    <xf numFmtId="0" fontId="13" fillId="0" borderId="0" xfId="0" applyFont="1" applyAlignment="1">
      <alignment horizontal="right"/>
    </xf>
    <xf numFmtId="0" fontId="11" fillId="0" borderId="0" xfId="0" applyFont="1"/>
    <xf numFmtId="0" fontId="10" fillId="0" borderId="0" xfId="0" applyFont="1" applyBorder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1" fillId="2" borderId="1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right" vertical="center" wrapText="1"/>
    </xf>
    <xf numFmtId="0" fontId="11" fillId="2" borderId="3" xfId="0" applyFont="1" applyFill="1" applyBorder="1" applyAlignment="1">
      <alignment horizontal="right" vertical="center" wrapText="1"/>
    </xf>
    <xf numFmtId="0" fontId="11" fillId="2" borderId="4" xfId="0" applyFont="1" applyFill="1" applyBorder="1" applyAlignment="1">
      <alignment horizontal="right" vertical="center" wrapText="1"/>
    </xf>
    <xf numFmtId="0" fontId="9" fillId="0" borderId="5" xfId="0" applyFont="1" applyBorder="1" applyAlignment="1" applyProtection="1">
      <alignment horizontal="left"/>
      <protection locked="0"/>
    </xf>
    <xf numFmtId="0" fontId="9" fillId="0" borderId="6" xfId="0" applyFont="1" applyBorder="1"/>
    <xf numFmtId="0" fontId="9" fillId="0" borderId="6" xfId="0" applyFont="1" applyFill="1" applyBorder="1" applyProtection="1">
      <protection locked="0"/>
    </xf>
    <xf numFmtId="0" fontId="4" fillId="0" borderId="6" xfId="0" applyFont="1" applyFill="1" applyBorder="1"/>
    <xf numFmtId="9" fontId="9" fillId="0" borderId="6" xfId="0" applyNumberFormat="1" applyFont="1" applyBorder="1" applyAlignment="1">
      <alignment horizontal="right"/>
    </xf>
    <xf numFmtId="4" fontId="9" fillId="0" borderId="0" xfId="0" applyNumberFormat="1" applyFont="1" applyFill="1" applyBorder="1" applyAlignment="1" applyProtection="1">
      <alignment horizontal="right"/>
    </xf>
    <xf numFmtId="166" fontId="9" fillId="2" borderId="4" xfId="0" applyNumberFormat="1" applyFont="1" applyFill="1" applyBorder="1" applyAlignment="1" applyProtection="1">
      <alignment horizontal="right"/>
    </xf>
    <xf numFmtId="166" fontId="9" fillId="2" borderId="7" xfId="0" applyNumberFormat="1" applyFont="1" applyFill="1" applyBorder="1" applyAlignment="1" applyProtection="1">
      <alignment horizontal="right"/>
    </xf>
    <xf numFmtId="0" fontId="9" fillId="0" borderId="8" xfId="0" applyFont="1" applyBorder="1" applyAlignment="1" applyProtection="1">
      <alignment horizontal="left"/>
      <protection locked="0"/>
    </xf>
    <xf numFmtId="0" fontId="9" fillId="0" borderId="9" xfId="0" applyFont="1" applyBorder="1"/>
    <xf numFmtId="0" fontId="9" fillId="0" borderId="9" xfId="0" applyFont="1" applyFill="1" applyBorder="1" applyProtection="1">
      <protection locked="0"/>
    </xf>
    <xf numFmtId="0" fontId="4" fillId="0" borderId="9" xfId="0" applyFont="1" applyFill="1" applyBorder="1"/>
    <xf numFmtId="9" fontId="9" fillId="0" borderId="9" xfId="0" applyNumberFormat="1" applyFont="1" applyBorder="1" applyAlignment="1">
      <alignment horizontal="right"/>
    </xf>
    <xf numFmtId="4" fontId="9" fillId="0" borderId="10" xfId="0" applyNumberFormat="1" applyFont="1" applyFill="1" applyBorder="1" applyAlignment="1" applyProtection="1">
      <alignment horizontal="right"/>
    </xf>
    <xf numFmtId="166" fontId="9" fillId="2" borderId="11" xfId="0" applyNumberFormat="1" applyFont="1" applyFill="1" applyBorder="1" applyAlignment="1" applyProtection="1">
      <alignment horizontal="right"/>
    </xf>
    <xf numFmtId="0" fontId="9" fillId="0" borderId="0" xfId="0" applyFont="1" applyBorder="1"/>
    <xf numFmtId="9" fontId="9" fillId="0" borderId="0" xfId="0" applyNumberFormat="1" applyFont="1" applyBorder="1"/>
    <xf numFmtId="0" fontId="14" fillId="0" borderId="0" xfId="0" applyFont="1" applyBorder="1" applyAlignment="1">
      <alignment horizontal="right"/>
    </xf>
    <xf numFmtId="166" fontId="9" fillId="2" borderId="0" xfId="0" applyNumberFormat="1" applyFont="1" applyFill="1" applyBorder="1"/>
    <xf numFmtId="0" fontId="13" fillId="0" borderId="0" xfId="0" applyFont="1" applyBorder="1" applyAlignment="1">
      <alignment horizontal="left"/>
    </xf>
    <xf numFmtId="9" fontId="18" fillId="0" borderId="0" xfId="0" applyNumberFormat="1" applyFont="1" applyBorder="1" applyAlignment="1" applyProtection="1">
      <alignment horizontal="left"/>
      <protection locked="0"/>
    </xf>
    <xf numFmtId="0" fontId="13" fillId="0" borderId="0" xfId="0" applyFont="1" applyBorder="1" applyAlignment="1">
      <alignment horizontal="righ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167" fontId="19" fillId="0" borderId="0" xfId="0" applyNumberFormat="1" applyFont="1" applyFill="1" applyBorder="1" applyAlignment="1">
      <alignment horizontal="right"/>
    </xf>
    <xf numFmtId="0" fontId="20" fillId="0" borderId="0" xfId="0" applyFont="1"/>
    <xf numFmtId="0" fontId="7" fillId="0" borderId="0" xfId="0" applyFont="1" applyAlignment="1">
      <alignment horizontal="left" vertical="top"/>
    </xf>
    <xf numFmtId="9" fontId="13" fillId="0" borderId="0" xfId="0" applyNumberFormat="1" applyFont="1" applyFill="1" applyBorder="1" applyAlignment="1">
      <alignment horizontal="right"/>
    </xf>
    <xf numFmtId="0" fontId="2" fillId="0" borderId="0" xfId="0" applyFont="1" applyAlignment="1">
      <alignment vertical="top" wrapText="1"/>
    </xf>
    <xf numFmtId="44" fontId="5" fillId="0" borderId="0" xfId="2" applyFont="1" applyFill="1" applyBorder="1" applyAlignment="1" applyProtection="1"/>
    <xf numFmtId="164" fontId="3" fillId="0" borderId="12" xfId="1" applyFont="1" applyFill="1" applyBorder="1" applyAlignment="1" applyProtection="1"/>
    <xf numFmtId="0" fontId="3" fillId="0" borderId="13" xfId="0" applyFont="1" applyBorder="1"/>
    <xf numFmtId="0" fontId="2" fillId="0" borderId="13" xfId="0" applyFont="1" applyBorder="1"/>
    <xf numFmtId="0" fontId="2" fillId="0" borderId="4" xfId="0" applyFont="1" applyBorder="1" applyAlignment="1">
      <alignment horizontal="center"/>
    </xf>
    <xf numFmtId="164" fontId="21" fillId="0" borderId="14" xfId="1" applyFont="1" applyFill="1" applyBorder="1" applyAlignment="1" applyProtection="1"/>
    <xf numFmtId="0" fontId="3" fillId="0" borderId="0" xfId="0" applyFont="1" applyBorder="1"/>
    <xf numFmtId="0" fontId="2" fillId="0" borderId="0" xfId="0" applyFont="1" applyBorder="1"/>
    <xf numFmtId="9" fontId="2" fillId="0" borderId="7" xfId="0" applyNumberFormat="1" applyFont="1" applyBorder="1" applyAlignment="1">
      <alignment horizontal="right"/>
    </xf>
    <xf numFmtId="0" fontId="2" fillId="0" borderId="14" xfId="0" applyFont="1" applyBorder="1"/>
    <xf numFmtId="165" fontId="2" fillId="0" borderId="0" xfId="0" applyNumberFormat="1" applyFont="1" applyBorder="1"/>
    <xf numFmtId="0" fontId="5" fillId="0" borderId="15" xfId="0" applyFont="1" applyBorder="1"/>
    <xf numFmtId="0" fontId="5" fillId="0" borderId="10" xfId="0" applyFont="1" applyBorder="1"/>
    <xf numFmtId="165" fontId="5" fillId="0" borderId="10" xfId="0" applyNumberFormat="1" applyFont="1" applyBorder="1"/>
    <xf numFmtId="9" fontId="5" fillId="0" borderId="11" xfId="0" applyNumberFormat="1" applyFont="1" applyBorder="1" applyAlignment="1">
      <alignment horizontal="right"/>
    </xf>
    <xf numFmtId="44" fontId="2" fillId="0" borderId="0" xfId="2" applyFont="1" applyFill="1" applyBorder="1" applyAlignment="1" applyProtection="1"/>
    <xf numFmtId="44" fontId="2" fillId="0" borderId="0" xfId="2" applyFont="1" applyFill="1" applyBorder="1" applyAlignment="1" applyProtection="1">
      <alignment horizontal="right"/>
    </xf>
    <xf numFmtId="44" fontId="5" fillId="0" borderId="10" xfId="2" applyFont="1" applyFill="1" applyBorder="1" applyAlignment="1" applyProtection="1">
      <alignment horizontal="right"/>
    </xf>
    <xf numFmtId="44" fontId="3" fillId="0" borderId="0" xfId="2" applyFont="1" applyAlignment="1">
      <alignment horizontal="right"/>
    </xf>
    <xf numFmtId="44" fontId="5" fillId="0" borderId="0" xfId="2" applyFont="1"/>
    <xf numFmtId="44" fontId="0" fillId="0" borderId="0" xfId="2" applyFont="1"/>
    <xf numFmtId="44" fontId="2" fillId="0" borderId="0" xfId="2" applyFont="1" applyBorder="1"/>
    <xf numFmtId="44" fontId="5" fillId="0" borderId="10" xfId="2" applyFont="1" applyFill="1" applyBorder="1" applyAlignment="1" applyProtection="1"/>
  </cellXfs>
  <cellStyles count="3">
    <cellStyle name="čárky" xfId="1" builtinId="3"/>
    <cellStyle name="měny" xfId="2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95" name="Line 3">
          <a:extLst>
            <a:ext uri="{FF2B5EF4-FFF2-40B4-BE49-F238E27FC236}">
              <a16:creationId xmlns:a16="http://schemas.microsoft.com/office/drawing/2014/main" xmlns="" id="{00000000-0008-0000-0000-0000430D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396" name="Line 6">
          <a:extLst>
            <a:ext uri="{FF2B5EF4-FFF2-40B4-BE49-F238E27FC236}">
              <a16:creationId xmlns:a16="http://schemas.microsoft.com/office/drawing/2014/main" xmlns="" id="{00000000-0008-0000-0000-0000440D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1171575</xdr:colOff>
      <xdr:row>0</xdr:row>
      <xdr:rowOff>0</xdr:rowOff>
    </xdr:from>
    <xdr:to>
      <xdr:col>5</xdr:col>
      <xdr:colOff>1171575</xdr:colOff>
      <xdr:row>0</xdr:row>
      <xdr:rowOff>0</xdr:rowOff>
    </xdr:to>
    <xdr:sp macro="" textlink="">
      <xdr:nvSpPr>
        <xdr:cNvPr id="3397" name="Line 8">
          <a:extLst>
            <a:ext uri="{FF2B5EF4-FFF2-40B4-BE49-F238E27FC236}">
              <a16:creationId xmlns:a16="http://schemas.microsoft.com/office/drawing/2014/main" xmlns="" id="{00000000-0008-0000-0000-0000450D0000}"/>
            </a:ext>
          </a:extLst>
        </xdr:cNvPr>
        <xdr:cNvSpPr>
          <a:spLocks noChangeShapeType="1"/>
        </xdr:cNvSpPr>
      </xdr:nvSpPr>
      <xdr:spPr bwMode="auto">
        <a:xfrm>
          <a:off x="6905625" y="0"/>
          <a:ext cx="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3398" name="Line 10">
          <a:extLst>
            <a:ext uri="{FF2B5EF4-FFF2-40B4-BE49-F238E27FC236}">
              <a16:creationId xmlns:a16="http://schemas.microsoft.com/office/drawing/2014/main" xmlns="" id="{00000000-0008-0000-0000-0000460D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69151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3399" name="Line 12">
          <a:extLst>
            <a:ext uri="{FF2B5EF4-FFF2-40B4-BE49-F238E27FC236}">
              <a16:creationId xmlns:a16="http://schemas.microsoft.com/office/drawing/2014/main" xmlns="" id="{00000000-0008-0000-0000-0000470D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69151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1162050</xdr:colOff>
      <xdr:row>0</xdr:row>
      <xdr:rowOff>0</xdr:rowOff>
    </xdr:to>
    <xdr:sp macro="" textlink="">
      <xdr:nvSpPr>
        <xdr:cNvPr id="3400" name="Line 13">
          <a:extLst>
            <a:ext uri="{FF2B5EF4-FFF2-40B4-BE49-F238E27FC236}">
              <a16:creationId xmlns:a16="http://schemas.microsoft.com/office/drawing/2014/main" xmlns="" id="{00000000-0008-0000-0000-0000480D0000}"/>
            </a:ext>
          </a:extLst>
        </xdr:cNvPr>
        <xdr:cNvSpPr>
          <a:spLocks noChangeShapeType="1"/>
        </xdr:cNvSpPr>
      </xdr:nvSpPr>
      <xdr:spPr bwMode="auto">
        <a:xfrm>
          <a:off x="0" y="0"/>
          <a:ext cx="6896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600075</xdr:colOff>
      <xdr:row>0</xdr:row>
      <xdr:rowOff>0</xdr:rowOff>
    </xdr:from>
    <xdr:to>
      <xdr:col>4</xdr:col>
      <xdr:colOff>600075</xdr:colOff>
      <xdr:row>0</xdr:row>
      <xdr:rowOff>0</xdr:rowOff>
    </xdr:to>
    <xdr:sp macro="" textlink="">
      <xdr:nvSpPr>
        <xdr:cNvPr id="3401" name="Line 14">
          <a:extLst>
            <a:ext uri="{FF2B5EF4-FFF2-40B4-BE49-F238E27FC236}">
              <a16:creationId xmlns:a16="http://schemas.microsoft.com/office/drawing/2014/main" xmlns="" id="{00000000-0008-0000-0000-0000490D0000}"/>
            </a:ext>
          </a:extLst>
        </xdr:cNvPr>
        <xdr:cNvSpPr>
          <a:spLocks noChangeShapeType="1"/>
        </xdr:cNvSpPr>
      </xdr:nvSpPr>
      <xdr:spPr bwMode="auto">
        <a:xfrm>
          <a:off x="5124450" y="0"/>
          <a:ext cx="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19050</xdr:colOff>
      <xdr:row>7</xdr:row>
      <xdr:rowOff>0</xdr:rowOff>
    </xdr:from>
    <xdr:to>
      <xdr:col>5</xdr:col>
      <xdr:colOff>1143000</xdr:colOff>
      <xdr:row>7</xdr:row>
      <xdr:rowOff>0</xdr:rowOff>
    </xdr:to>
    <xdr:sp macro="" textlink="">
      <xdr:nvSpPr>
        <xdr:cNvPr id="3402" name="Line 18">
          <a:extLst>
            <a:ext uri="{FF2B5EF4-FFF2-40B4-BE49-F238E27FC236}">
              <a16:creationId xmlns:a16="http://schemas.microsoft.com/office/drawing/2014/main" xmlns="" id="{00000000-0008-0000-0000-00004A0D0000}"/>
            </a:ext>
          </a:extLst>
        </xdr:cNvPr>
        <xdr:cNvSpPr>
          <a:spLocks noChangeShapeType="1"/>
        </xdr:cNvSpPr>
      </xdr:nvSpPr>
      <xdr:spPr bwMode="auto">
        <a:xfrm>
          <a:off x="19050" y="1371600"/>
          <a:ext cx="68580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19050</xdr:colOff>
      <xdr:row>8</xdr:row>
      <xdr:rowOff>0</xdr:rowOff>
    </xdr:from>
    <xdr:to>
      <xdr:col>5</xdr:col>
      <xdr:colOff>1171575</xdr:colOff>
      <xdr:row>8</xdr:row>
      <xdr:rowOff>0</xdr:rowOff>
    </xdr:to>
    <xdr:sp macro="" textlink="">
      <xdr:nvSpPr>
        <xdr:cNvPr id="3403" name="Line 19">
          <a:extLst>
            <a:ext uri="{FF2B5EF4-FFF2-40B4-BE49-F238E27FC236}">
              <a16:creationId xmlns:a16="http://schemas.microsoft.com/office/drawing/2014/main" xmlns="" id="{00000000-0008-0000-0000-00004B0D0000}"/>
            </a:ext>
          </a:extLst>
        </xdr:cNvPr>
        <xdr:cNvSpPr>
          <a:spLocks noChangeShapeType="1"/>
        </xdr:cNvSpPr>
      </xdr:nvSpPr>
      <xdr:spPr bwMode="auto">
        <a:xfrm>
          <a:off x="19050" y="1533525"/>
          <a:ext cx="688657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228600</xdr:rowOff>
    </xdr:from>
    <xdr:to>
      <xdr:col>5</xdr:col>
      <xdr:colOff>1171575</xdr:colOff>
      <xdr:row>0</xdr:row>
      <xdr:rowOff>228600</xdr:rowOff>
    </xdr:to>
    <xdr:sp macro="" textlink="">
      <xdr:nvSpPr>
        <xdr:cNvPr id="3404" name="Line 20">
          <a:extLst>
            <a:ext uri="{FF2B5EF4-FFF2-40B4-BE49-F238E27FC236}">
              <a16:creationId xmlns:a16="http://schemas.microsoft.com/office/drawing/2014/main" xmlns="" id="{00000000-0008-0000-0000-00004C0D0000}"/>
            </a:ext>
          </a:extLst>
        </xdr:cNvPr>
        <xdr:cNvSpPr>
          <a:spLocks noChangeShapeType="1"/>
        </xdr:cNvSpPr>
      </xdr:nvSpPr>
      <xdr:spPr bwMode="auto">
        <a:xfrm>
          <a:off x="0" y="228600"/>
          <a:ext cx="6905625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0</xdr:row>
      <xdr:rowOff>228600</xdr:rowOff>
    </xdr:from>
    <xdr:to>
      <xdr:col>2</xdr:col>
      <xdr:colOff>0</xdr:colOff>
      <xdr:row>6</xdr:row>
      <xdr:rowOff>190500</xdr:rowOff>
    </xdr:to>
    <xdr:sp macro="" textlink="">
      <xdr:nvSpPr>
        <xdr:cNvPr id="3405" name="Line 22">
          <a:extLst>
            <a:ext uri="{FF2B5EF4-FFF2-40B4-BE49-F238E27FC236}">
              <a16:creationId xmlns:a16="http://schemas.microsoft.com/office/drawing/2014/main" xmlns="" id="{00000000-0008-0000-0000-00004D0D0000}"/>
            </a:ext>
          </a:extLst>
        </xdr:cNvPr>
        <xdr:cNvSpPr>
          <a:spLocks noChangeShapeType="1"/>
        </xdr:cNvSpPr>
      </xdr:nvSpPr>
      <xdr:spPr bwMode="auto">
        <a:xfrm>
          <a:off x="3305175" y="228600"/>
          <a:ext cx="0" cy="114300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</xdr:colOff>
      <xdr:row>0</xdr:row>
      <xdr:rowOff>228600</xdr:rowOff>
    </xdr:from>
    <xdr:to>
      <xdr:col>0</xdr:col>
      <xdr:colOff>9525</xdr:colOff>
      <xdr:row>7</xdr:row>
      <xdr:rowOff>161925</xdr:rowOff>
    </xdr:to>
    <xdr:sp macro="" textlink="">
      <xdr:nvSpPr>
        <xdr:cNvPr id="3406" name="Line 23">
          <a:extLst>
            <a:ext uri="{FF2B5EF4-FFF2-40B4-BE49-F238E27FC236}">
              <a16:creationId xmlns:a16="http://schemas.microsoft.com/office/drawing/2014/main" xmlns="" id="{00000000-0008-0000-0000-00004E0D0000}"/>
            </a:ext>
          </a:extLst>
        </xdr:cNvPr>
        <xdr:cNvSpPr>
          <a:spLocks noChangeShapeType="1"/>
        </xdr:cNvSpPr>
      </xdr:nvSpPr>
      <xdr:spPr bwMode="auto">
        <a:xfrm>
          <a:off x="9525" y="228600"/>
          <a:ext cx="0" cy="1304925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1152525</xdr:colOff>
      <xdr:row>7</xdr:row>
      <xdr:rowOff>0</xdr:rowOff>
    </xdr:from>
    <xdr:to>
      <xdr:col>5</xdr:col>
      <xdr:colOff>1171575</xdr:colOff>
      <xdr:row>7</xdr:row>
      <xdr:rowOff>0</xdr:rowOff>
    </xdr:to>
    <xdr:sp macro="" textlink="">
      <xdr:nvSpPr>
        <xdr:cNvPr id="3407" name="Line 24">
          <a:extLst>
            <a:ext uri="{FF2B5EF4-FFF2-40B4-BE49-F238E27FC236}">
              <a16:creationId xmlns:a16="http://schemas.microsoft.com/office/drawing/2014/main" xmlns="" id="{00000000-0008-0000-0000-00004F0D0000}"/>
            </a:ext>
          </a:extLst>
        </xdr:cNvPr>
        <xdr:cNvSpPr>
          <a:spLocks noChangeShapeType="1"/>
        </xdr:cNvSpPr>
      </xdr:nvSpPr>
      <xdr:spPr bwMode="auto">
        <a:xfrm>
          <a:off x="6886575" y="1371600"/>
          <a:ext cx="1905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1171575</xdr:colOff>
      <xdr:row>0</xdr:row>
      <xdr:rowOff>228600</xdr:rowOff>
    </xdr:from>
    <xdr:to>
      <xdr:col>5</xdr:col>
      <xdr:colOff>1171575</xdr:colOff>
      <xdr:row>7</xdr:row>
      <xdr:rowOff>161925</xdr:rowOff>
    </xdr:to>
    <xdr:sp macro="" textlink="">
      <xdr:nvSpPr>
        <xdr:cNvPr id="3408" name="Line 25">
          <a:extLst>
            <a:ext uri="{FF2B5EF4-FFF2-40B4-BE49-F238E27FC236}">
              <a16:creationId xmlns:a16="http://schemas.microsoft.com/office/drawing/2014/main" xmlns="" id="{00000000-0008-0000-0000-0000500D0000}"/>
            </a:ext>
          </a:extLst>
        </xdr:cNvPr>
        <xdr:cNvSpPr>
          <a:spLocks noChangeShapeType="1"/>
        </xdr:cNvSpPr>
      </xdr:nvSpPr>
      <xdr:spPr bwMode="auto">
        <a:xfrm>
          <a:off x="6905625" y="228600"/>
          <a:ext cx="0" cy="1304925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7"/>
  <sheetViews>
    <sheetView tabSelected="1" zoomScaleNormal="100" workbookViewId="0">
      <selection activeCell="E11" sqref="E11"/>
    </sheetView>
  </sheetViews>
  <sheetFormatPr defaultRowHeight="12.75"/>
  <cols>
    <col min="1" max="1" width="45" customWidth="1"/>
    <col min="2" max="2" width="16.28515625" customWidth="1"/>
    <col min="5" max="5" width="18.140625" customWidth="1"/>
    <col min="6" max="6" width="17.7109375" customWidth="1"/>
  </cols>
  <sheetData>
    <row r="1" spans="1:10" ht="18">
      <c r="A1" s="1" t="s">
        <v>31</v>
      </c>
      <c r="B1" s="14" t="s">
        <v>87</v>
      </c>
      <c r="C1" s="2"/>
      <c r="D1" s="2"/>
      <c r="E1" s="3"/>
      <c r="F1" s="3"/>
    </row>
    <row r="2" spans="1:10" ht="15">
      <c r="A2" s="2" t="s">
        <v>0</v>
      </c>
      <c r="B2" s="2"/>
      <c r="C2" s="2" t="s">
        <v>1</v>
      </c>
      <c r="D2" s="2"/>
      <c r="E2" s="2"/>
      <c r="F2" s="2"/>
    </row>
    <row r="3" spans="1:10" ht="15">
      <c r="A3" s="4"/>
      <c r="B3" s="2"/>
      <c r="C3" s="2"/>
      <c r="D3" s="2" t="s">
        <v>32</v>
      </c>
      <c r="E3" s="2"/>
      <c r="F3" s="2"/>
    </row>
    <row r="4" spans="1:10" ht="15">
      <c r="A4" s="4"/>
      <c r="B4" s="2"/>
      <c r="C4" s="2"/>
      <c r="D4" s="2"/>
      <c r="E4" s="2"/>
      <c r="F4" s="2"/>
    </row>
    <row r="5" spans="1:10" ht="15">
      <c r="A5" s="2"/>
      <c r="B5" s="2"/>
      <c r="C5" s="2"/>
      <c r="D5" s="2"/>
      <c r="E5" s="2"/>
      <c r="F5" s="2"/>
    </row>
    <row r="6" spans="1:10" ht="15">
      <c r="A6" s="2"/>
      <c r="B6" s="2"/>
      <c r="C6" s="2"/>
      <c r="D6" s="2"/>
      <c r="E6" s="2"/>
      <c r="F6" s="2"/>
    </row>
    <row r="7" spans="1:10" ht="15">
      <c r="A7" s="2"/>
      <c r="B7" s="2"/>
      <c r="C7" s="2"/>
      <c r="D7" s="2"/>
      <c r="E7" s="2"/>
      <c r="F7" s="2"/>
    </row>
    <row r="8" spans="1:10">
      <c r="A8" s="5" t="s">
        <v>2</v>
      </c>
      <c r="B8" s="3" t="s">
        <v>3</v>
      </c>
      <c r="C8" s="3"/>
      <c r="D8" s="3" t="s">
        <v>4</v>
      </c>
      <c r="E8" s="3" t="s">
        <v>5</v>
      </c>
      <c r="F8" s="6" t="s">
        <v>6</v>
      </c>
    </row>
    <row r="9" spans="1:10" ht="13.5" thickBot="1">
      <c r="A9" s="5"/>
      <c r="B9" s="3"/>
      <c r="C9" s="3"/>
      <c r="D9" s="3"/>
      <c r="E9" s="3"/>
      <c r="F9" s="6"/>
    </row>
    <row r="10" spans="1:10" ht="15.75">
      <c r="A10" s="65" t="s">
        <v>85</v>
      </c>
      <c r="B10" s="66"/>
      <c r="C10" s="66"/>
      <c r="D10" s="67"/>
      <c r="E10" s="67"/>
      <c r="F10" s="68"/>
    </row>
    <row r="11" spans="1:10" ht="15.75">
      <c r="A11" s="69" t="str">
        <f>A21</f>
        <v>Výměna reflektorů</v>
      </c>
      <c r="B11" s="70"/>
      <c r="C11" s="70"/>
      <c r="D11" s="71"/>
      <c r="E11" s="85">
        <f>E26</f>
        <v>0</v>
      </c>
      <c r="F11" s="72">
        <v>0.21</v>
      </c>
    </row>
    <row r="12" spans="1:10" ht="15">
      <c r="A12" s="73" t="s">
        <v>14</v>
      </c>
      <c r="B12" s="79">
        <v>0</v>
      </c>
      <c r="C12" s="71"/>
      <c r="D12" s="74">
        <v>250</v>
      </c>
      <c r="E12" s="79">
        <f t="shared" ref="E12:E17" si="0">+B12*D12</f>
        <v>0</v>
      </c>
      <c r="F12" s="72">
        <v>0.21</v>
      </c>
    </row>
    <row r="13" spans="1:10" ht="15">
      <c r="A13" s="73" t="s">
        <v>33</v>
      </c>
      <c r="B13" s="80">
        <v>0</v>
      </c>
      <c r="C13" s="71"/>
      <c r="D13" s="74">
        <v>250</v>
      </c>
      <c r="E13" s="79">
        <f t="shared" si="0"/>
        <v>0</v>
      </c>
      <c r="F13" s="72">
        <v>0.21</v>
      </c>
      <c r="J13" s="10"/>
    </row>
    <row r="14" spans="1:10" ht="15">
      <c r="A14" s="73" t="s">
        <v>15</v>
      </c>
      <c r="B14" s="80">
        <v>0</v>
      </c>
      <c r="C14" s="71"/>
      <c r="D14" s="74">
        <v>1</v>
      </c>
      <c r="E14" s="79">
        <f t="shared" si="0"/>
        <v>0</v>
      </c>
      <c r="F14" s="72">
        <v>0.21</v>
      </c>
      <c r="J14" s="10"/>
    </row>
    <row r="15" spans="1:10" ht="15">
      <c r="A15" s="73" t="s">
        <v>27</v>
      </c>
      <c r="B15" s="80">
        <v>0</v>
      </c>
      <c r="C15" s="71"/>
      <c r="D15" s="74">
        <v>4</v>
      </c>
      <c r="E15" s="79">
        <f t="shared" si="0"/>
        <v>0</v>
      </c>
      <c r="F15" s="72">
        <v>0.21</v>
      </c>
      <c r="J15" s="10"/>
    </row>
    <row r="16" spans="1:10" ht="15">
      <c r="A16" s="73" t="s">
        <v>28</v>
      </c>
      <c r="B16" s="80">
        <v>0</v>
      </c>
      <c r="C16" s="71"/>
      <c r="D16" s="74">
        <v>4</v>
      </c>
      <c r="E16" s="79">
        <f t="shared" si="0"/>
        <v>0</v>
      </c>
      <c r="F16" s="72">
        <v>0.21</v>
      </c>
      <c r="J16" s="10"/>
    </row>
    <row r="17" spans="1:10" ht="15">
      <c r="A17" s="73" t="s">
        <v>29</v>
      </c>
      <c r="B17" s="80">
        <v>0</v>
      </c>
      <c r="C17" s="71"/>
      <c r="D17" s="74">
        <v>80</v>
      </c>
      <c r="E17" s="79">
        <f t="shared" si="0"/>
        <v>0</v>
      </c>
      <c r="F17" s="72">
        <v>0.21</v>
      </c>
      <c r="J17" s="10"/>
    </row>
    <row r="18" spans="1:10" ht="16.5" thickBot="1">
      <c r="A18" s="75" t="s">
        <v>30</v>
      </c>
      <c r="B18" s="81"/>
      <c r="C18" s="76"/>
      <c r="D18" s="77"/>
      <c r="E18" s="86">
        <f>SUM(E11:E17)</f>
        <v>0</v>
      </c>
      <c r="F18" s="78"/>
      <c r="J18" s="10"/>
    </row>
    <row r="19" spans="1:10" ht="15">
      <c r="A19" s="2"/>
      <c r="B19" s="80"/>
      <c r="C19" s="2"/>
      <c r="D19" s="8"/>
      <c r="E19" s="79"/>
      <c r="F19" s="9"/>
      <c r="J19" s="10"/>
    </row>
    <row r="20" spans="1:10" ht="15">
      <c r="A20" s="2" t="s">
        <v>86</v>
      </c>
      <c r="B20" s="80"/>
      <c r="C20" s="2"/>
      <c r="D20" s="8"/>
      <c r="E20" s="79"/>
      <c r="F20" s="9"/>
      <c r="J20" s="10"/>
    </row>
    <row r="21" spans="1:10" ht="15.75">
      <c r="A21" s="14" t="s">
        <v>84</v>
      </c>
      <c r="B21" s="80"/>
      <c r="C21" s="2"/>
      <c r="D21" s="8"/>
      <c r="E21" s="79"/>
      <c r="F21" s="9"/>
      <c r="J21" s="10"/>
    </row>
    <row r="22" spans="1:10" ht="60">
      <c r="A22" s="63" t="s">
        <v>80</v>
      </c>
      <c r="B22" s="80">
        <v>0</v>
      </c>
      <c r="C22" s="2"/>
      <c r="D22" s="8">
        <v>8</v>
      </c>
      <c r="E22" s="79">
        <f>B22*D22</f>
        <v>0</v>
      </c>
      <c r="F22" s="9">
        <v>0.21</v>
      </c>
      <c r="J22" s="10"/>
    </row>
    <row r="23" spans="1:10" ht="15">
      <c r="A23" s="63" t="s">
        <v>81</v>
      </c>
      <c r="B23" s="80">
        <v>0</v>
      </c>
      <c r="C23" s="2"/>
      <c r="D23" s="8">
        <v>8</v>
      </c>
      <c r="E23" s="79">
        <f t="shared" ref="E23:E25" si="1">B23*D23</f>
        <v>0</v>
      </c>
      <c r="F23" s="9">
        <v>0.21</v>
      </c>
      <c r="J23" s="10"/>
    </row>
    <row r="24" spans="1:10" ht="15">
      <c r="A24" s="63" t="s">
        <v>82</v>
      </c>
      <c r="B24" s="80">
        <v>0</v>
      </c>
      <c r="C24" s="2"/>
      <c r="D24" s="8">
        <v>8</v>
      </c>
      <c r="E24" s="79">
        <f t="shared" si="1"/>
        <v>0</v>
      </c>
      <c r="F24" s="9">
        <v>0.21</v>
      </c>
      <c r="J24" s="10"/>
    </row>
    <row r="25" spans="1:10" ht="15">
      <c r="A25" s="63" t="s">
        <v>83</v>
      </c>
      <c r="B25" s="80">
        <v>0</v>
      </c>
      <c r="C25" s="2"/>
      <c r="D25" s="8">
        <f>2*8</f>
        <v>16</v>
      </c>
      <c r="E25" s="79">
        <f t="shared" si="1"/>
        <v>0</v>
      </c>
      <c r="F25" s="9">
        <v>0.21</v>
      </c>
      <c r="J25" s="10"/>
    </row>
    <row r="26" spans="1:10" ht="15.75">
      <c r="A26" s="63"/>
      <c r="B26" s="80"/>
      <c r="C26" s="2"/>
      <c r="D26" s="8"/>
      <c r="E26" s="64">
        <f>SUM(E22:E25)</f>
        <v>0</v>
      </c>
      <c r="F26" s="9"/>
      <c r="J26" s="10"/>
    </row>
    <row r="27" spans="1:10" ht="15">
      <c r="A27" s="2"/>
      <c r="B27" s="80"/>
      <c r="C27" s="2"/>
      <c r="D27" s="8"/>
      <c r="E27" s="79"/>
      <c r="F27" s="9"/>
      <c r="J27" s="10"/>
    </row>
    <row r="28" spans="1:10" ht="15.75">
      <c r="A28" s="16" t="s">
        <v>25</v>
      </c>
      <c r="B28" s="80"/>
      <c r="C28" s="2"/>
      <c r="D28" s="8"/>
      <c r="E28" s="79"/>
      <c r="F28" s="9"/>
      <c r="J28" s="10"/>
    </row>
    <row r="29" spans="1:10" ht="15">
      <c r="A29" s="4" t="s">
        <v>16</v>
      </c>
      <c r="B29" s="79">
        <v>0</v>
      </c>
      <c r="C29" s="2"/>
      <c r="D29" s="8">
        <v>1</v>
      </c>
      <c r="E29" s="79">
        <f>+B29*D29</f>
        <v>0</v>
      </c>
      <c r="F29" s="9">
        <v>0.21</v>
      </c>
    </row>
    <row r="30" spans="1:10" ht="15">
      <c r="A30" s="4" t="s">
        <v>17</v>
      </c>
      <c r="B30" s="79">
        <v>0</v>
      </c>
      <c r="C30" s="2"/>
      <c r="D30" s="8">
        <v>1</v>
      </c>
      <c r="E30" s="79">
        <f t="shared" ref="E30:E44" si="2">+B30*D30</f>
        <v>0</v>
      </c>
      <c r="F30" s="9">
        <v>0.21</v>
      </c>
    </row>
    <row r="31" spans="1:10" ht="15">
      <c r="A31" s="4" t="s">
        <v>24</v>
      </c>
      <c r="B31" s="79">
        <v>0</v>
      </c>
      <c r="C31" s="2"/>
      <c r="D31" s="8">
        <v>1</v>
      </c>
      <c r="E31" s="79">
        <f t="shared" si="2"/>
        <v>0</v>
      </c>
      <c r="F31" s="9">
        <v>0.21</v>
      </c>
    </row>
    <row r="32" spans="1:10" ht="15">
      <c r="A32" s="4" t="s">
        <v>18</v>
      </c>
      <c r="B32" s="79">
        <v>0</v>
      </c>
      <c r="C32" s="2"/>
      <c r="D32" s="8">
        <v>1</v>
      </c>
      <c r="E32" s="79">
        <f t="shared" si="2"/>
        <v>0</v>
      </c>
      <c r="F32" s="9">
        <v>0.21</v>
      </c>
    </row>
    <row r="33" spans="1:6" ht="15">
      <c r="A33" s="4" t="s">
        <v>19</v>
      </c>
      <c r="B33" s="80">
        <v>0</v>
      </c>
      <c r="C33" s="2"/>
      <c r="D33" s="8">
        <v>1</v>
      </c>
      <c r="E33" s="79">
        <f t="shared" si="2"/>
        <v>0</v>
      </c>
      <c r="F33" s="9">
        <v>0.21</v>
      </c>
    </row>
    <row r="34" spans="1:6" ht="15">
      <c r="A34" s="4" t="s">
        <v>20</v>
      </c>
      <c r="B34" s="80">
        <v>0</v>
      </c>
      <c r="C34" s="2"/>
      <c r="D34" s="8">
        <v>2</v>
      </c>
      <c r="E34" s="79">
        <f t="shared" si="2"/>
        <v>0</v>
      </c>
      <c r="F34" s="9">
        <v>0.21</v>
      </c>
    </row>
    <row r="35" spans="1:6" ht="15">
      <c r="A35" s="4" t="s">
        <v>21</v>
      </c>
      <c r="B35" s="80">
        <v>0</v>
      </c>
      <c r="C35" s="2"/>
      <c r="D35" s="8">
        <v>1</v>
      </c>
      <c r="E35" s="79">
        <f t="shared" si="2"/>
        <v>0</v>
      </c>
      <c r="F35" s="9">
        <v>0.21</v>
      </c>
    </row>
    <row r="36" spans="1:6" ht="15">
      <c r="A36" s="4" t="s">
        <v>22</v>
      </c>
      <c r="B36" s="80">
        <v>0</v>
      </c>
      <c r="C36" s="2"/>
      <c r="D36" s="8">
        <v>1</v>
      </c>
      <c r="E36" s="79">
        <f t="shared" si="2"/>
        <v>0</v>
      </c>
      <c r="F36" s="9">
        <v>0.21</v>
      </c>
    </row>
    <row r="37" spans="1:6" ht="15">
      <c r="A37" s="4" t="s">
        <v>23</v>
      </c>
      <c r="B37" s="80">
        <v>0</v>
      </c>
      <c r="C37" s="2"/>
      <c r="D37" s="8">
        <v>1</v>
      </c>
      <c r="E37" s="79">
        <f t="shared" si="2"/>
        <v>0</v>
      </c>
      <c r="F37" s="9">
        <v>0.21</v>
      </c>
    </row>
    <row r="38" spans="1:6" ht="15">
      <c r="A38" s="4" t="s">
        <v>9</v>
      </c>
      <c r="B38" s="80">
        <v>0</v>
      </c>
      <c r="C38" s="2"/>
      <c r="D38" s="8">
        <v>9</v>
      </c>
      <c r="E38" s="79">
        <f t="shared" si="2"/>
        <v>0</v>
      </c>
      <c r="F38" s="9">
        <v>0.21</v>
      </c>
    </row>
    <row r="39" spans="1:6" ht="15">
      <c r="A39" s="4" t="s">
        <v>10</v>
      </c>
      <c r="B39" s="80">
        <v>0</v>
      </c>
      <c r="C39" s="2"/>
      <c r="D39" s="8">
        <v>5</v>
      </c>
      <c r="E39" s="79">
        <f t="shared" si="2"/>
        <v>0</v>
      </c>
      <c r="F39" s="9">
        <v>0.21</v>
      </c>
    </row>
    <row r="40" spans="1:6" ht="15">
      <c r="A40" s="4" t="s">
        <v>11</v>
      </c>
      <c r="B40" s="80">
        <v>0</v>
      </c>
      <c r="C40" s="2"/>
      <c r="D40" s="8">
        <v>5</v>
      </c>
      <c r="E40" s="79">
        <f t="shared" si="2"/>
        <v>0</v>
      </c>
      <c r="F40" s="9">
        <v>0.21</v>
      </c>
    </row>
    <row r="41" spans="1:6" ht="15">
      <c r="A41" s="4" t="s">
        <v>12</v>
      </c>
      <c r="B41" s="80">
        <v>0</v>
      </c>
      <c r="C41" s="2"/>
      <c r="D41" s="8">
        <v>2</v>
      </c>
      <c r="E41" s="79">
        <f t="shared" si="2"/>
        <v>0</v>
      </c>
      <c r="F41" s="9">
        <v>0.21</v>
      </c>
    </row>
    <row r="42" spans="1:6" ht="15">
      <c r="A42" s="4" t="s">
        <v>13</v>
      </c>
      <c r="B42" s="80">
        <v>0</v>
      </c>
      <c r="C42" s="2"/>
      <c r="D42" s="8">
        <v>2</v>
      </c>
      <c r="E42" s="79">
        <f t="shared" si="2"/>
        <v>0</v>
      </c>
      <c r="F42" s="9">
        <v>0.21</v>
      </c>
    </row>
    <row r="43" spans="1:6" ht="15">
      <c r="A43" s="2" t="s">
        <v>7</v>
      </c>
      <c r="B43" s="79">
        <v>0</v>
      </c>
      <c r="C43" s="2"/>
      <c r="D43" s="8">
        <v>2</v>
      </c>
      <c r="E43" s="79">
        <f t="shared" si="2"/>
        <v>0</v>
      </c>
      <c r="F43" s="9">
        <v>0.21</v>
      </c>
    </row>
    <row r="44" spans="1:6" ht="15">
      <c r="A44" s="4" t="s">
        <v>8</v>
      </c>
      <c r="B44" s="79">
        <v>0</v>
      </c>
      <c r="C44" s="2"/>
      <c r="D44" s="8">
        <v>8</v>
      </c>
      <c r="E44" s="79">
        <f t="shared" si="2"/>
        <v>0</v>
      </c>
      <c r="F44" s="9">
        <v>0.21</v>
      </c>
    </row>
    <row r="45" spans="1:6" ht="15.75">
      <c r="A45" s="7"/>
      <c r="B45" s="82"/>
      <c r="C45" s="7"/>
      <c r="D45" s="12"/>
      <c r="E45" s="79">
        <f>+B45*D45</f>
        <v>0</v>
      </c>
      <c r="F45" s="13"/>
    </row>
    <row r="46" spans="1:6" ht="15.75">
      <c r="A46" s="14"/>
      <c r="B46" s="83"/>
      <c r="C46" s="14"/>
      <c r="D46" s="15"/>
      <c r="E46" s="64">
        <f>SUM(E29:E45)</f>
        <v>0</v>
      </c>
      <c r="F46" s="2"/>
    </row>
    <row r="47" spans="1:6">
      <c r="B47" s="84"/>
      <c r="E47" s="84"/>
    </row>
    <row r="48" spans="1:6">
      <c r="B48" s="84"/>
      <c r="E48" s="84"/>
    </row>
    <row r="49" spans="1:6" ht="15.75">
      <c r="A49" s="16" t="s">
        <v>26</v>
      </c>
      <c r="B49" s="80"/>
      <c r="C49" s="2"/>
      <c r="D49" s="8"/>
      <c r="E49" s="79"/>
      <c r="F49" s="9"/>
    </row>
    <row r="50" spans="1:6" ht="15">
      <c r="A50" s="4" t="s">
        <v>16</v>
      </c>
      <c r="B50" s="79">
        <v>0</v>
      </c>
      <c r="C50" s="2"/>
      <c r="D50" s="8">
        <v>1</v>
      </c>
      <c r="E50" s="79">
        <f>+B50*D50</f>
        <v>0</v>
      </c>
      <c r="F50" s="9">
        <v>0.21</v>
      </c>
    </row>
    <row r="51" spans="1:6" ht="15">
      <c r="A51" s="4" t="s">
        <v>17</v>
      </c>
      <c r="B51" s="79">
        <v>0</v>
      </c>
      <c r="C51" s="2"/>
      <c r="D51" s="8">
        <v>1</v>
      </c>
      <c r="E51" s="79">
        <f t="shared" ref="E51:E66" si="3">+B51*D51</f>
        <v>0</v>
      </c>
      <c r="F51" s="9">
        <v>0.21</v>
      </c>
    </row>
    <row r="52" spans="1:6" ht="15">
      <c r="A52" s="4" t="s">
        <v>24</v>
      </c>
      <c r="B52" s="79">
        <v>0</v>
      </c>
      <c r="C52" s="2"/>
      <c r="D52" s="8">
        <v>1</v>
      </c>
      <c r="E52" s="79">
        <f t="shared" si="3"/>
        <v>0</v>
      </c>
      <c r="F52" s="9">
        <v>0.21</v>
      </c>
    </row>
    <row r="53" spans="1:6" ht="15">
      <c r="A53" s="4" t="s">
        <v>18</v>
      </c>
      <c r="B53" s="79">
        <v>0</v>
      </c>
      <c r="C53" s="2"/>
      <c r="D53" s="8">
        <v>0</v>
      </c>
      <c r="E53" s="79">
        <f t="shared" si="3"/>
        <v>0</v>
      </c>
      <c r="F53" s="9">
        <v>0.21</v>
      </c>
    </row>
    <row r="54" spans="1:6" ht="15">
      <c r="A54" s="4" t="s">
        <v>19</v>
      </c>
      <c r="B54" s="80">
        <v>0</v>
      </c>
      <c r="C54" s="2"/>
      <c r="D54" s="8">
        <v>0</v>
      </c>
      <c r="E54" s="79">
        <f t="shared" si="3"/>
        <v>0</v>
      </c>
      <c r="F54" s="9">
        <v>0.21</v>
      </c>
    </row>
    <row r="55" spans="1:6" ht="15">
      <c r="A55" s="4" t="s">
        <v>20</v>
      </c>
      <c r="B55" s="80">
        <v>0</v>
      </c>
      <c r="C55" s="2"/>
      <c r="D55" s="8">
        <v>0</v>
      </c>
      <c r="E55" s="79">
        <f t="shared" si="3"/>
        <v>0</v>
      </c>
      <c r="F55" s="9">
        <v>0.21</v>
      </c>
    </row>
    <row r="56" spans="1:6" ht="15">
      <c r="A56" s="4" t="s">
        <v>21</v>
      </c>
      <c r="B56" s="80">
        <v>0</v>
      </c>
      <c r="C56" s="2"/>
      <c r="D56" s="8">
        <v>1</v>
      </c>
      <c r="E56" s="79">
        <f t="shared" si="3"/>
        <v>0</v>
      </c>
      <c r="F56" s="9">
        <v>0.21</v>
      </c>
    </row>
    <row r="57" spans="1:6" ht="15">
      <c r="A57" s="4" t="s">
        <v>22</v>
      </c>
      <c r="B57" s="80">
        <v>0</v>
      </c>
      <c r="C57" s="2"/>
      <c r="D57" s="8">
        <v>0</v>
      </c>
      <c r="E57" s="79">
        <f t="shared" si="3"/>
        <v>0</v>
      </c>
      <c r="F57" s="9">
        <v>0.21</v>
      </c>
    </row>
    <row r="58" spans="1:6" ht="15">
      <c r="A58" s="4" t="s">
        <v>23</v>
      </c>
      <c r="B58" s="80">
        <v>0</v>
      </c>
      <c r="C58" s="2"/>
      <c r="D58" s="8">
        <v>0</v>
      </c>
      <c r="E58" s="79">
        <f t="shared" si="3"/>
        <v>0</v>
      </c>
      <c r="F58" s="9">
        <v>0.21</v>
      </c>
    </row>
    <row r="59" spans="1:6" ht="15">
      <c r="A59" s="4" t="s">
        <v>9</v>
      </c>
      <c r="B59" s="80">
        <v>0</v>
      </c>
      <c r="C59" s="2"/>
      <c r="D59" s="8">
        <v>6</v>
      </c>
      <c r="E59" s="79">
        <f t="shared" si="3"/>
        <v>0</v>
      </c>
      <c r="F59" s="9">
        <v>0.21</v>
      </c>
    </row>
    <row r="60" spans="1:6" ht="15">
      <c r="A60" s="4" t="s">
        <v>10</v>
      </c>
      <c r="B60" s="80">
        <v>0</v>
      </c>
      <c r="C60" s="2"/>
      <c r="D60" s="8">
        <v>3</v>
      </c>
      <c r="E60" s="79">
        <f t="shared" si="3"/>
        <v>0</v>
      </c>
      <c r="F60" s="9">
        <v>0.21</v>
      </c>
    </row>
    <row r="61" spans="1:6" ht="15">
      <c r="A61" s="4" t="s">
        <v>11</v>
      </c>
      <c r="B61" s="80">
        <v>0</v>
      </c>
      <c r="C61" s="2"/>
      <c r="D61" s="8">
        <v>3</v>
      </c>
      <c r="E61" s="79">
        <f t="shared" si="3"/>
        <v>0</v>
      </c>
      <c r="F61" s="9">
        <v>0.21</v>
      </c>
    </row>
    <row r="62" spans="1:6" ht="15">
      <c r="A62" s="4" t="s">
        <v>12</v>
      </c>
      <c r="B62" s="80">
        <v>0</v>
      </c>
      <c r="C62" s="2"/>
      <c r="D62" s="8">
        <v>2</v>
      </c>
      <c r="E62" s="79">
        <f t="shared" si="3"/>
        <v>0</v>
      </c>
      <c r="F62" s="9">
        <v>0.21</v>
      </c>
    </row>
    <row r="63" spans="1:6" ht="15">
      <c r="A63" s="4" t="s">
        <v>13</v>
      </c>
      <c r="B63" s="80">
        <v>0</v>
      </c>
      <c r="C63" s="2"/>
      <c r="D63" s="8">
        <v>2</v>
      </c>
      <c r="E63" s="79">
        <f t="shared" si="3"/>
        <v>0</v>
      </c>
      <c r="F63" s="9">
        <v>0.21</v>
      </c>
    </row>
    <row r="64" spans="1:6" ht="15">
      <c r="A64" s="2" t="s">
        <v>7</v>
      </c>
      <c r="B64" s="79">
        <v>0</v>
      </c>
      <c r="C64" s="2"/>
      <c r="D64" s="8">
        <v>1</v>
      </c>
      <c r="E64" s="79">
        <f t="shared" si="3"/>
        <v>0</v>
      </c>
      <c r="F64" s="9">
        <v>0.21</v>
      </c>
    </row>
    <row r="65" spans="1:6" ht="15">
      <c r="A65" s="4" t="s">
        <v>8</v>
      </c>
      <c r="B65" s="79">
        <v>0</v>
      </c>
      <c r="C65" s="2"/>
      <c r="D65" s="8">
        <v>4</v>
      </c>
      <c r="E65" s="79">
        <f t="shared" si="3"/>
        <v>0</v>
      </c>
      <c r="F65" s="9">
        <v>0.21</v>
      </c>
    </row>
    <row r="66" spans="1:6" ht="15.75">
      <c r="A66" s="7"/>
      <c r="B66" s="11"/>
      <c r="C66" s="7"/>
      <c r="D66" s="12"/>
      <c r="E66" s="79">
        <f t="shared" si="3"/>
        <v>0</v>
      </c>
      <c r="F66" s="13"/>
    </row>
    <row r="67" spans="1:6" ht="15.75">
      <c r="A67" s="14"/>
      <c r="B67" s="14"/>
      <c r="C67" s="14"/>
      <c r="D67" s="15"/>
      <c r="E67" s="64">
        <f>SUM(E50:E66)</f>
        <v>0</v>
      </c>
      <c r="F67" s="2"/>
    </row>
  </sheetData>
  <sheetProtection selectLockedCells="1" selectUnlockedCells="1"/>
  <pageMargins left="0.55118110236220474" right="0.35433070866141736" top="0.98425196850393704" bottom="0.98425196850393704" header="0.51181102362204722" footer="0.51181102362204722"/>
  <pageSetup paperSize="9" scale="74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2"/>
  <sheetViews>
    <sheetView workbookViewId="0">
      <selection activeCell="D4" sqref="D4"/>
    </sheetView>
  </sheetViews>
  <sheetFormatPr defaultRowHeight="12.75"/>
  <cols>
    <col min="2" max="2" width="54.85546875" customWidth="1"/>
    <col min="7" max="7" width="16.140625" customWidth="1"/>
  </cols>
  <sheetData>
    <row r="1" spans="1:7" ht="20.25">
      <c r="A1" s="17"/>
      <c r="B1" s="61" t="s">
        <v>88</v>
      </c>
      <c r="C1" s="17"/>
      <c r="D1" s="17"/>
      <c r="E1" s="17"/>
      <c r="F1" s="17"/>
    </row>
    <row r="2" spans="1:7">
      <c r="A2" s="18" t="s">
        <v>34</v>
      </c>
      <c r="B2" s="19" t="s">
        <v>32</v>
      </c>
      <c r="C2" s="20"/>
      <c r="D2" s="20"/>
      <c r="E2" s="20"/>
      <c r="F2" s="20"/>
      <c r="G2" s="21"/>
    </row>
    <row r="3" spans="1:7">
      <c r="A3" s="20"/>
      <c r="B3" s="23" t="s">
        <v>35</v>
      </c>
      <c r="C3" s="20"/>
      <c r="D3" s="22"/>
      <c r="E3" s="22"/>
      <c r="F3" s="20"/>
      <c r="G3" s="24"/>
    </row>
    <row r="4" spans="1:7">
      <c r="A4" s="25" t="s">
        <v>36</v>
      </c>
      <c r="B4" s="25" t="s">
        <v>89</v>
      </c>
      <c r="C4" s="26"/>
      <c r="D4" s="20"/>
      <c r="E4" s="20"/>
      <c r="F4" s="20"/>
      <c r="G4" s="20"/>
    </row>
    <row r="5" spans="1:7">
      <c r="A5" s="25"/>
      <c r="B5" s="20"/>
      <c r="C5" s="26"/>
      <c r="D5" s="20"/>
      <c r="E5" s="20"/>
      <c r="F5" s="20"/>
      <c r="G5" s="20"/>
    </row>
    <row r="6" spans="1:7" ht="13.5" thickBot="1">
      <c r="A6" s="25"/>
      <c r="B6" s="27"/>
      <c r="C6" s="28"/>
      <c r="D6" s="20"/>
      <c r="E6" s="20"/>
      <c r="F6" s="17"/>
      <c r="G6" s="29"/>
    </row>
    <row r="7" spans="1:7" ht="24.75" thickBot="1">
      <c r="A7" s="30" t="s">
        <v>37</v>
      </c>
      <c r="B7" s="31" t="s">
        <v>38</v>
      </c>
      <c r="C7" s="31" t="s">
        <v>39</v>
      </c>
      <c r="D7" s="31" t="s">
        <v>40</v>
      </c>
      <c r="E7" s="32" t="s">
        <v>6</v>
      </c>
      <c r="F7" s="33" t="s">
        <v>41</v>
      </c>
      <c r="G7" s="34" t="s">
        <v>42</v>
      </c>
    </row>
    <row r="8" spans="1:7">
      <c r="A8" s="35" t="s">
        <v>43</v>
      </c>
      <c r="B8" s="36" t="s">
        <v>44</v>
      </c>
      <c r="C8" s="37">
        <v>1</v>
      </c>
      <c r="D8" s="38" t="s">
        <v>45</v>
      </c>
      <c r="E8" s="39">
        <v>0.21</v>
      </c>
      <c r="F8" s="40">
        <v>0</v>
      </c>
      <c r="G8" s="41">
        <f>IF(C8*F8,C8*F8,)</f>
        <v>0</v>
      </c>
    </row>
    <row r="9" spans="1:7">
      <c r="A9" s="35">
        <v>271071</v>
      </c>
      <c r="B9" s="36" t="s">
        <v>46</v>
      </c>
      <c r="C9" s="37">
        <v>1</v>
      </c>
      <c r="D9" s="38" t="s">
        <v>45</v>
      </c>
      <c r="E9" s="39">
        <v>0.21</v>
      </c>
      <c r="F9" s="40">
        <v>0</v>
      </c>
      <c r="G9" s="42">
        <f t="shared" ref="G9:G35" si="0">IF(C9*F9,C9*F9,)</f>
        <v>0</v>
      </c>
    </row>
    <row r="10" spans="1:7">
      <c r="A10" s="35" t="s">
        <v>47</v>
      </c>
      <c r="B10" s="36" t="s">
        <v>48</v>
      </c>
      <c r="C10" s="37">
        <v>1</v>
      </c>
      <c r="D10" s="38" t="s">
        <v>45</v>
      </c>
      <c r="E10" s="39">
        <v>0.21</v>
      </c>
      <c r="F10" s="40">
        <v>0</v>
      </c>
      <c r="G10" s="42">
        <f t="shared" si="0"/>
        <v>0</v>
      </c>
    </row>
    <row r="11" spans="1:7">
      <c r="A11" s="35" t="s">
        <v>49</v>
      </c>
      <c r="B11" s="36" t="s">
        <v>50</v>
      </c>
      <c r="C11" s="37">
        <v>1</v>
      </c>
      <c r="D11" s="38" t="s">
        <v>45</v>
      </c>
      <c r="E11" s="39">
        <v>0.21</v>
      </c>
      <c r="F11" s="40">
        <v>0</v>
      </c>
      <c r="G11" s="42">
        <f t="shared" si="0"/>
        <v>0</v>
      </c>
    </row>
    <row r="12" spans="1:7">
      <c r="A12" s="35"/>
      <c r="B12" s="36" t="s">
        <v>51</v>
      </c>
      <c r="C12" s="37"/>
      <c r="D12" s="38"/>
      <c r="E12" s="39">
        <v>0</v>
      </c>
      <c r="F12" s="40"/>
      <c r="G12" s="42">
        <f t="shared" si="0"/>
        <v>0</v>
      </c>
    </row>
    <row r="13" spans="1:7">
      <c r="A13" s="35"/>
      <c r="B13" s="36" t="s">
        <v>52</v>
      </c>
      <c r="C13" s="37"/>
      <c r="D13" s="38"/>
      <c r="E13" s="39">
        <v>0</v>
      </c>
      <c r="F13" s="40"/>
      <c r="G13" s="42">
        <f t="shared" si="0"/>
        <v>0</v>
      </c>
    </row>
    <row r="14" spans="1:7">
      <c r="A14" s="35" t="s">
        <v>53</v>
      </c>
      <c r="B14" s="36" t="s">
        <v>54</v>
      </c>
      <c r="C14" s="37">
        <v>6</v>
      </c>
      <c r="D14" s="38" t="s">
        <v>45</v>
      </c>
      <c r="E14" s="39">
        <v>0.21</v>
      </c>
      <c r="F14" s="40">
        <v>0</v>
      </c>
      <c r="G14" s="42">
        <f t="shared" si="0"/>
        <v>0</v>
      </c>
    </row>
    <row r="15" spans="1:7">
      <c r="A15" s="35"/>
      <c r="B15" s="36" t="s">
        <v>55</v>
      </c>
      <c r="C15" s="37"/>
      <c r="D15" s="38"/>
      <c r="E15" s="39">
        <v>0</v>
      </c>
      <c r="F15" s="40"/>
      <c r="G15" s="42">
        <f t="shared" si="0"/>
        <v>0</v>
      </c>
    </row>
    <row r="16" spans="1:7">
      <c r="A16" s="35">
        <v>210011</v>
      </c>
      <c r="B16" s="36" t="s">
        <v>56</v>
      </c>
      <c r="C16" s="37">
        <v>2</v>
      </c>
      <c r="D16" s="38" t="s">
        <v>45</v>
      </c>
      <c r="E16" s="39">
        <v>0.21</v>
      </c>
      <c r="F16" s="40">
        <v>0</v>
      </c>
      <c r="G16" s="42">
        <f t="shared" si="0"/>
        <v>0</v>
      </c>
    </row>
    <row r="17" spans="1:7">
      <c r="A17" s="35"/>
      <c r="B17" s="36" t="s">
        <v>57</v>
      </c>
      <c r="C17" s="37"/>
      <c r="D17" s="38"/>
      <c r="E17" s="39">
        <v>0</v>
      </c>
      <c r="F17" s="40"/>
      <c r="G17" s="42">
        <f t="shared" si="0"/>
        <v>0</v>
      </c>
    </row>
    <row r="18" spans="1:7">
      <c r="A18" s="35" t="s">
        <v>58</v>
      </c>
      <c r="B18" s="36" t="s">
        <v>59</v>
      </c>
      <c r="C18" s="37">
        <v>1</v>
      </c>
      <c r="D18" s="38" t="s">
        <v>60</v>
      </c>
      <c r="E18" s="39">
        <v>0.21</v>
      </c>
      <c r="F18" s="40">
        <v>0</v>
      </c>
      <c r="G18" s="42">
        <f t="shared" si="0"/>
        <v>0</v>
      </c>
    </row>
    <row r="19" spans="1:7">
      <c r="A19" s="35"/>
      <c r="B19" s="36" t="s">
        <v>51</v>
      </c>
      <c r="C19" s="37"/>
      <c r="D19" s="38"/>
      <c r="E19" s="39">
        <v>0</v>
      </c>
      <c r="F19" s="40"/>
      <c r="G19" s="42">
        <f t="shared" si="0"/>
        <v>0</v>
      </c>
    </row>
    <row r="20" spans="1:7">
      <c r="A20" s="35"/>
      <c r="B20" s="36" t="s">
        <v>61</v>
      </c>
      <c r="C20" s="37"/>
      <c r="D20" s="38"/>
      <c r="E20" s="39">
        <v>0</v>
      </c>
      <c r="F20" s="40"/>
      <c r="G20" s="42">
        <f t="shared" si="0"/>
        <v>0</v>
      </c>
    </row>
    <row r="21" spans="1:7">
      <c r="A21" s="35" t="s">
        <v>58</v>
      </c>
      <c r="B21" s="36" t="s">
        <v>59</v>
      </c>
      <c r="C21" s="37">
        <v>4</v>
      </c>
      <c r="D21" s="38" t="s">
        <v>60</v>
      </c>
      <c r="E21" s="39">
        <v>0.21</v>
      </c>
      <c r="F21" s="40">
        <v>0</v>
      </c>
      <c r="G21" s="42">
        <f t="shared" si="0"/>
        <v>0</v>
      </c>
    </row>
    <row r="22" spans="1:7">
      <c r="A22" s="35"/>
      <c r="B22" s="36" t="s">
        <v>62</v>
      </c>
      <c r="C22" s="37"/>
      <c r="D22" s="38"/>
      <c r="E22" s="39">
        <v>0</v>
      </c>
      <c r="F22" s="40"/>
      <c r="G22" s="42">
        <f t="shared" si="0"/>
        <v>0</v>
      </c>
    </row>
    <row r="23" spans="1:7">
      <c r="A23" s="35" t="s">
        <v>63</v>
      </c>
      <c r="B23" s="36" t="s">
        <v>64</v>
      </c>
      <c r="C23" s="37">
        <v>4</v>
      </c>
      <c r="D23" s="38" t="s">
        <v>45</v>
      </c>
      <c r="E23" s="39">
        <v>0.21</v>
      </c>
      <c r="F23" s="40">
        <v>0</v>
      </c>
      <c r="G23" s="42">
        <f t="shared" si="0"/>
        <v>0</v>
      </c>
    </row>
    <row r="24" spans="1:7">
      <c r="A24" s="35"/>
      <c r="B24" s="36" t="s">
        <v>65</v>
      </c>
      <c r="C24" s="37"/>
      <c r="D24" s="38"/>
      <c r="E24" s="39">
        <v>0</v>
      </c>
      <c r="F24" s="40"/>
      <c r="G24" s="42">
        <f t="shared" si="0"/>
        <v>0</v>
      </c>
    </row>
    <row r="25" spans="1:7">
      <c r="A25" s="35">
        <v>210046</v>
      </c>
      <c r="B25" s="36" t="s">
        <v>66</v>
      </c>
      <c r="C25" s="37" t="s">
        <v>67</v>
      </c>
      <c r="D25" s="38" t="s">
        <v>60</v>
      </c>
      <c r="E25" s="39">
        <v>0.21</v>
      </c>
      <c r="F25" s="40">
        <v>0</v>
      </c>
      <c r="G25" s="42">
        <f t="shared" si="0"/>
        <v>0</v>
      </c>
    </row>
    <row r="26" spans="1:7">
      <c r="A26" s="35" t="s">
        <v>68</v>
      </c>
      <c r="B26" s="36" t="s">
        <v>69</v>
      </c>
      <c r="C26" s="37">
        <v>5</v>
      </c>
      <c r="D26" s="38" t="s">
        <v>45</v>
      </c>
      <c r="E26" s="39">
        <v>0.21</v>
      </c>
      <c r="F26" s="40">
        <v>0</v>
      </c>
      <c r="G26" s="42">
        <f t="shared" si="0"/>
        <v>0</v>
      </c>
    </row>
    <row r="27" spans="1:7">
      <c r="A27" s="35" t="s">
        <v>70</v>
      </c>
      <c r="B27" s="36" t="s">
        <v>71</v>
      </c>
      <c r="C27" s="37">
        <v>1</v>
      </c>
      <c r="D27" s="38" t="s">
        <v>60</v>
      </c>
      <c r="E27" s="39">
        <v>0.21</v>
      </c>
      <c r="F27" s="40">
        <v>0</v>
      </c>
      <c r="G27" s="42">
        <f t="shared" si="0"/>
        <v>0</v>
      </c>
    </row>
    <row r="28" spans="1:7">
      <c r="A28" s="35"/>
      <c r="B28" s="36" t="s">
        <v>72</v>
      </c>
      <c r="C28" s="37"/>
      <c r="D28" s="38"/>
      <c r="E28" s="39">
        <v>0</v>
      </c>
      <c r="F28" s="40"/>
      <c r="G28" s="42">
        <f t="shared" si="0"/>
        <v>0</v>
      </c>
    </row>
    <row r="29" spans="1:7">
      <c r="A29" s="35">
        <v>210005</v>
      </c>
      <c r="B29" s="36" t="s">
        <v>73</v>
      </c>
      <c r="C29" s="37">
        <v>2</v>
      </c>
      <c r="D29" s="38" t="s">
        <v>45</v>
      </c>
      <c r="E29" s="39">
        <v>0.21</v>
      </c>
      <c r="F29" s="40">
        <v>0</v>
      </c>
      <c r="G29" s="42">
        <f t="shared" si="0"/>
        <v>0</v>
      </c>
    </row>
    <row r="30" spans="1:7">
      <c r="A30" s="35"/>
      <c r="B30" s="36" t="s">
        <v>51</v>
      </c>
      <c r="C30" s="37"/>
      <c r="D30" s="38"/>
      <c r="E30" s="39">
        <v>0</v>
      </c>
      <c r="F30" s="40"/>
      <c r="G30" s="42">
        <f t="shared" si="0"/>
        <v>0</v>
      </c>
    </row>
    <row r="31" spans="1:7">
      <c r="A31" s="35"/>
      <c r="B31" s="36" t="s">
        <v>74</v>
      </c>
      <c r="C31" s="37"/>
      <c r="D31" s="38"/>
      <c r="E31" s="39">
        <v>0</v>
      </c>
      <c r="F31" s="40"/>
      <c r="G31" s="42">
        <f t="shared" si="0"/>
        <v>0</v>
      </c>
    </row>
    <row r="32" spans="1:7">
      <c r="A32" s="35">
        <v>210008</v>
      </c>
      <c r="B32" s="36" t="s">
        <v>75</v>
      </c>
      <c r="C32" s="37">
        <v>1</v>
      </c>
      <c r="D32" s="38" t="s">
        <v>45</v>
      </c>
      <c r="E32" s="39">
        <v>0.21</v>
      </c>
      <c r="F32" s="40">
        <v>0</v>
      </c>
      <c r="G32" s="42">
        <f t="shared" si="0"/>
        <v>0</v>
      </c>
    </row>
    <row r="33" spans="1:7">
      <c r="A33" s="35"/>
      <c r="B33" s="36" t="s">
        <v>76</v>
      </c>
      <c r="C33" s="37"/>
      <c r="D33" s="38"/>
      <c r="E33" s="39">
        <v>0</v>
      </c>
      <c r="F33" s="40"/>
      <c r="G33" s="42">
        <f t="shared" si="0"/>
        <v>0</v>
      </c>
    </row>
    <row r="34" spans="1:7">
      <c r="A34" s="35">
        <v>210005</v>
      </c>
      <c r="B34" s="36" t="s">
        <v>73</v>
      </c>
      <c r="C34" s="37">
        <v>2</v>
      </c>
      <c r="D34" s="38" t="s">
        <v>45</v>
      </c>
      <c r="E34" s="39">
        <v>0.21</v>
      </c>
      <c r="F34" s="40">
        <v>0</v>
      </c>
      <c r="G34" s="42">
        <f t="shared" si="0"/>
        <v>0</v>
      </c>
    </row>
    <row r="35" spans="1:7" ht="13.5" thickBot="1">
      <c r="A35" s="43"/>
      <c r="B35" s="44"/>
      <c r="C35" s="45"/>
      <c r="D35" s="46"/>
      <c r="E35" s="47"/>
      <c r="F35" s="48"/>
      <c r="G35" s="49">
        <f t="shared" si="0"/>
        <v>0</v>
      </c>
    </row>
    <row r="36" spans="1:7">
      <c r="A36" s="50"/>
      <c r="B36" s="50"/>
      <c r="C36" s="50"/>
      <c r="D36" s="50"/>
      <c r="E36" s="51"/>
      <c r="F36" s="52" t="s">
        <v>77</v>
      </c>
      <c r="G36" s="53" t="str">
        <f>IF(SUM(G8:G35),ROUND(SUM(G8:G35),0),"")</f>
        <v/>
      </c>
    </row>
    <row r="37" spans="1:7">
      <c r="A37" s="54"/>
      <c r="B37" s="50"/>
      <c r="C37" s="52"/>
      <c r="D37" s="52"/>
      <c r="E37" s="55"/>
      <c r="F37" s="52" t="s">
        <v>78</v>
      </c>
      <c r="G37" s="53" t="e">
        <f>G38-G36</f>
        <v>#VALUE!</v>
      </c>
    </row>
    <row r="38" spans="1:7">
      <c r="A38" s="25"/>
      <c r="B38" s="56"/>
      <c r="C38" s="62"/>
      <c r="D38" s="52"/>
      <c r="E38" s="55"/>
      <c r="F38" s="52" t="s">
        <v>79</v>
      </c>
      <c r="G38" s="53">
        <f>ROUND((G8*(E8+1))+(G9*(E9+1))+(G10*(E10+1))+(G11*(E11+1))+(G12*(E12+1))+(G13*(E13+1))+(G14*(E14+1))+(G15*(E15+1))+(G16*(E16+1))+(G17*(E17+1))+(G18*(E18+1))+(G19*(E19+1))+(G20*(E20+1))+(G21*(E21+1))+(G22*(E22+1))+(G23*(E23+1))+(G24*(E24+1))+(G25*(E25+1))+(G26*(E26+1))+(G27*(E27+1))+(G28*(E28+1))+(G29*(E29+1))+(G30*(E30+1))+(G31*(E31+1))+(G32*(E32+1))+(G33*(E33+1))+(G34*(E34+1))+(G35*(E35+1)),0)</f>
        <v>0</v>
      </c>
    </row>
    <row r="39" spans="1:7">
      <c r="A39" s="25"/>
      <c r="B39" s="57"/>
      <c r="C39" s="58"/>
      <c r="D39" s="58"/>
      <c r="E39" s="58"/>
      <c r="F39" s="58"/>
      <c r="G39" s="59"/>
    </row>
    <row r="40" spans="1:7">
      <c r="A40" s="25"/>
      <c r="B40" s="24"/>
      <c r="C40" s="19"/>
      <c r="D40" s="19"/>
    </row>
    <row r="41" spans="1:7">
      <c r="A41" s="25"/>
      <c r="B41" s="19"/>
      <c r="C41" s="19"/>
      <c r="D41" s="19"/>
    </row>
    <row r="42" spans="1:7">
      <c r="A42" s="19"/>
      <c r="B42" s="60"/>
      <c r="C42" s="19"/>
      <c r="D42" s="19"/>
    </row>
  </sheetData>
  <pageMargins left="0.70866141732283472" right="0.70866141732283472" top="0.78740157480314965" bottom="0.78740157480314965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Osvětlení</vt:lpstr>
      <vt:lpstr>Ozvučení</vt:lpstr>
      <vt:lpstr>Osvětlení!Oblast_tisku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Luboš Kukliš</cp:lastModifiedBy>
  <cp:lastPrinted>2018-10-26T05:50:16Z</cp:lastPrinted>
  <dcterms:created xsi:type="dcterms:W3CDTF">2013-05-04T04:43:06Z</dcterms:created>
  <dcterms:modified xsi:type="dcterms:W3CDTF">2018-11-27T08:17:27Z</dcterms:modified>
</cp:coreProperties>
</file>